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masz\Desktop\Nowy folder (3)\"/>
    </mc:Choice>
  </mc:AlternateContent>
  <bookViews>
    <workbookView xWindow="0" yWindow="0" windowWidth="21333" windowHeight="7967" activeTab="3"/>
  </bookViews>
  <sheets>
    <sheet name="Budowa przyłącza cz. I" sheetId="5" r:id="rId1"/>
    <sheet name="Budowa kanalizacji cz. II" sheetId="4" r:id="rId2"/>
    <sheet name="Inne budowlane cz. III" sheetId="6" r:id="rId3"/>
    <sheet name="Prace optyczne cz. IV" sheetId="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7" l="1"/>
  <c r="G5" i="7"/>
  <c r="G6" i="7"/>
  <c r="G7" i="7"/>
  <c r="G8" i="7"/>
  <c r="G3" i="7"/>
  <c r="G4" i="6"/>
  <c r="G3" i="6"/>
  <c r="G3" i="5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4" i="4"/>
  <c r="G5" i="5" l="1"/>
  <c r="G9" i="7" l="1"/>
  <c r="G4" i="5" l="1"/>
  <c r="G19" i="4"/>
  <c r="G5" i="6"/>
  <c r="G7" i="6" s="1"/>
</calcChain>
</file>

<file path=xl/sharedStrings.xml><?xml version="1.0" encoding="utf-8"?>
<sst xmlns="http://schemas.openxmlformats.org/spreadsheetml/2006/main" count="91" uniqueCount="56">
  <si>
    <t>Montaż stelaża/skrzyni zapasu kabla światłowodowego</t>
  </si>
  <si>
    <t>Spawanie włókna światłowodowego</t>
  </si>
  <si>
    <t>Pomiar reflektometryczny włókna światłowodowego</t>
  </si>
  <si>
    <t>Osadzenie studni SK-1</t>
  </si>
  <si>
    <t>Osadzenie studni SKR-1</t>
  </si>
  <si>
    <t>Osadzenie studni SKR-2</t>
  </si>
  <si>
    <t>Montaż pokrywy zabezpieczającej PIOCH</t>
  </si>
  <si>
    <t>Regulacja studni kablowej, podwyższenie, obniżenie, wymiana ramy z pokrywami</t>
  </si>
  <si>
    <t>j.w.</t>
  </si>
  <si>
    <t xml:space="preserve">Wykopanie wykopu, przy podłożu gliniastym dokonanie podsypki z piasku, demontaż ramy i pokrywy, regulacja studni kablowej, ustawienie w wykopie elementów prefabrykowanych,  osadzenie ramy i pokrywy, regulacja ramy do poziomu nawierzchni, pomalowanie elementów metalowych studni, zasypanie dołu studni, wywiezienie nadmiaru ziemi, wyrównanie terenu. </t>
  </si>
  <si>
    <t>Montaż mufy i uzbrojenie mufy światłowodowej</t>
  </si>
  <si>
    <t>Pobranie materiałów od inwestora, umocowanie elementu w szafe, wprowadzenie i rozszycie kabli, ułożenie zapasów kabli i włókien, montaż adapterów sc simplex, montaż kaset spawów oraz pigtaili</t>
  </si>
  <si>
    <t xml:space="preserve">Montaż i uzbrojenie przełącznicy światłowodowej (rack 19'') </t>
  </si>
  <si>
    <t>Przecisk hydrauliczny rurą PCW do Fi 45mm</t>
  </si>
  <si>
    <t>Przecisk hydrauliczny rurą PCW do Fi 90mm</t>
  </si>
  <si>
    <t>Przecisk hydrauliczny rurą PCW do Fi 130mm</t>
  </si>
  <si>
    <t>Konserwacja studni kablowych</t>
  </si>
  <si>
    <t>Wykonanie pomiarów dla fal 1310 nm i 1550 nm, zapisanie wyników pomiarów, powtórzenie pomiarów z drugiego końca odcinka traktu światłowodowego (jeśli jest to możliwe), opracowanie i wydrukowanie wyników pomiarów – dokumentacja pomiarowa (dokumentacja powinna zawierać, reflektogramy z tabelką zdarzeń: dla każdego z kierunków oraz średnią z obu pomiarów).
Wykonawca wykonuje pomiary z wykorzystaniem własnego sprzętu-reflektometru</t>
  </si>
  <si>
    <t>Montaż przełącznicy słupkowej (szafki telekomunikacyjnej)</t>
  </si>
  <si>
    <t xml:space="preserve">Pobranie materiałów od inwestora, umocowanie elementu w studni kablowej, wprowadzenie i rozszycie kabli, ułożenie zapasów kabli i włókien, zabezpieczenie wykorzystanych portów mufy osłonami termokurczliwymi, zamknięcie studni / zasobnika kablowego. </t>
  </si>
  <si>
    <t xml:space="preserve">Zaciąganie/przeciąganie kabla światłowodowego do kanalizacji pierwotnej metodą ręczną </t>
  </si>
  <si>
    <t>Zapoznanie się z projektem, pobranie materiałów od Inwestora, zabezpieczenie ruchu drogowego i ruchu pieszych na terenie objętym budową zgodnie z aktualnie obowiązującymi przepisami, usunięcie zaślepek i uszczelnień, sprawdzenie drożności kanału, a jeśli to konieczne, oczyszczenie rury, umieszczenie kabla w mikrokanalizacji, wyłożenie kabla w studni / zasobniku kablowym, uszczelnienie kanału ustaloną metodą oraz założenie oznaczeń Operatora na kabel lub mikrokanalizację.</t>
  </si>
  <si>
    <t>Budowa przyłącza telekomunikacyjnego z wykorzystaniem mikrorur do 150mb, do granicy działki (zgodnie z projektem)</t>
  </si>
  <si>
    <t>Przegląd i konserwacja studni kablowych obejmuje utrzymanie w czystości komór studni kablowych; - oczyszczenie odstojnika z wypełnieniem żwirem; - sprawdzenie i poprawienie mocowania wewnętrznych pokryw zabezpieczających; - konserwację zamków do wewnętrznych pokryw zabezpieczających; - konserwację pokryw studni wyposażonych w blokady; - uzupełnienie ubytków murarskich w studniach kablowych o powierzchni nie przekraczającej 0,25m2 powierzchni ściany; - w uzasadnionych przypadkach uzupełnienie brakujących lub wymiana uszkodzonych wsporników/uchwytów oraz stelaży zapasów kablowych; - sporządzanie opisu stanu okablowania w studniach; - przegląd, uporządkowanie i umocowanie istniejących kabli; - sprawdzenia stanu i ewentualne uzupełnienie elementów połączeniowych na rurociągach kablowych; - właściwa organizacja rur kanalizacji wtórnej w studni kablowej; - zabezpieczanie rur przed zamulaniem; - konserwację elementów metalowych; - sporządzenie raportu z dokonanych prac i opisu stanu istniejącego studni określającego zakres koniecznych prac remontowych, konserwacja kłódek.</t>
  </si>
  <si>
    <t>UWAGA: Po zakończeniu wszelkich robót ziemnych wymagana jest dokumentcja powykonawcza i geodezyjna zgodnie z obowiązującym prawem budowlanym.</t>
  </si>
  <si>
    <t>cena jedn.</t>
  </si>
  <si>
    <t>Prace</t>
  </si>
  <si>
    <t>Uwagi</t>
  </si>
  <si>
    <t>Wycenić przykładowy przecisk hydrauliczny pod drogą</t>
  </si>
  <si>
    <t>Ilość mb/szt.</t>
  </si>
  <si>
    <t>Zapoznanie się z projektem budowlanym, wytyczenie lokalizacji przez uprawnionego geodetę, pobranie materiału od inwestora, wykonanie wykopu, wykonanie podsypki z przesianej ziemi, osadzenie szafki/słupka i zabezpieczenie zgodnie z załączoną instrukcją, wykonanie łącznika z rur PCW min. Fi 75mm pomiędzy szafą a najbliższą studnią, zakopanie, wyrównanie terenu.</t>
  </si>
  <si>
    <t>Zapoznanie się z projektem budowlanym, wytyczenie lokalizacji przez uprawnionego geodetę, pobranie materiału od inwestora, wykonanie wykopu, wykonanie podsypki z przesianej ziemi, ułożenie rur wzdłuż wykopu, sprawdzenie drożności istniejącego kanału, a jeśli to konieczne, oczyszczenie rury, połączenie rury istniejącej i nowobudowanej przy użyciu złączek, przysypanie ułożonych rur przesianą ziemią, ułożenie taśmy ostrzegawczej w połowie głębokości wykopu, zasypanie rowu wraz z warstwowym zagęszczaniem, wyrównanie, odtworzenie nawierzchni.
Warunkiem odbioru przez inwestora jest wcześniejszy odbiór danego obszaru robót przez właściciela lub zarządcę terenu.</t>
  </si>
  <si>
    <t>Zapoznanie się z projektem budowlanym, wytyczenie lokalizacji przez uprawnionego geodetę, pobranie materiału od inwestora, wykonanie wykopu od wykopu głównego ciągu budowanej kanalizacji do granicy działki, wykonanie podsypki z przesianej ziemi, ułożenie mikrorur wzdłuż całego wykopu wykopu (od najbliższej studni do granicy działki), sprawdzenie drożności istniejącego kanału, a jeśli to konieczne, oczyszczenie rury, przysypanie ułożonych rur przesianą ziemią, ułożenie taśmy ostrzegawczej w połowie głębokości wykopu, zasypanie rowu wraz z warstwowym zagęszczaniem, wyrównanie, odtwarzanie nawierzchni.</t>
  </si>
  <si>
    <t>Zapoznanie się z projektem budowlanym, wytyczenie lokalizacji przez uprawnionego geodetę, pobranie materiału od inwestora, wykopanie wykopu, przy podłożu gliniastym dokonanie podsypki z piasku, zabetonowanie dna wykopu studni w przypadku studni, które nie są wyposażone w dno prefabrykowane, ustawienie w wykopie elementów prefabrykowanych, umocowanie rurek wspornikowych (jeżeli są przewidziane w konstrukcji studni), osadzenie ramy i pokrywy, regulacja ramy do poziomu nawierzchni, wprowadzenie rur i oprawienie otworów z rurami, pomalowanie elementów metalowych studni, zasypanie dołu studni, wywiezienie nadmiaru ziemi, wyrównanie terenu.</t>
  </si>
  <si>
    <t>Wywiercenie otworów pod kołki rozporowe, mocowanie listew lub drążków, nałożenie pokrywy, zamocowanie zamka, sprawdzenie działania pokrywy wraz z zamkami</t>
  </si>
  <si>
    <t>Odtworzenie nawierzchni z kostki brukowej (w ramach budowy kanalizacji z poz. 1)</t>
  </si>
  <si>
    <t>Zerwanie i odtworzenie nawierzchni asfaltowej masą bitumiczną (do 6cm grub.) (w ramach budowy kanalizacji z poz. 1)</t>
  </si>
  <si>
    <t>Rozbiórka i odtworzenie trawnika (darni) (w ramach budowy kanalizacji z poz. 1)</t>
  </si>
  <si>
    <t>Pozycja</t>
  </si>
  <si>
    <t xml:space="preserve">Umocowanie skrzyni lub stelaża poza światłem włazu studni kablowej, ułożenie zapasu kabla na stelażu (w skrzyni), zamknięcie studni. </t>
  </si>
  <si>
    <t xml:space="preserve">Zapoznanie się z projektem, pobranie materiałów od Inwestora, zabezpieczenie ruchu drogowego i ruchu pieszych na terenie objętym budową zgodnie z aktualnie obowiązującymi przepisami, usunięcie zaślepek i uszczelnień, sprawdzenie drożności kanału, a jeśli to konieczne, oczyszczenie rury, zaciągnięcie kabla do kanalizacji pierwotnej/wtórnej, wyłożenie kabla w studni/ zasobniku kablowym/stelażu zapasu, uszczelnienie kanału ustaloną metodą oraz założenie oznaczeń Operatora na kabel. </t>
  </si>
  <si>
    <t>Przykładowy zakres prac przy budowie 200m odcinka kanalizacji z przyłączami</t>
  </si>
  <si>
    <t>Przyłącze abonenckie światłowodowe ziemne w zabudowie jednorodzinnej/szeregowej</t>
  </si>
  <si>
    <t>Budowa kanalizacji w gruncie nieutwardzonym (bez odtwarzania trawnika, kostki brukowej, nawierzchni asfaltowej, betonowej itp..) z wykorzystaniem rur DVK / DVR fi110 na głębokości 0,7 - 1 m</t>
  </si>
  <si>
    <t>Wycenić koszt metra bieżącego przy założeniu szerokości wykopu niezbędnego do budowy kanalizacji (~0,5m)
Warunkiem odbioru przez inwestora jest wcześniejszy odbiór danego obszaru robót przez właściciela lub zarządcę terenu.</t>
  </si>
  <si>
    <t>Zapoznanie się z projektem budowlanym, pobranie materiału od inwestora, rozpoznanie infrastruktury łącznie z wykonaniem przekopów próbnych, wykonanie wykopu, wykonanie podsypki z przesianej ziemi, ułożenie rur wzdłuż wykopu, sprawdzenie drożności istniejącego kanału, a jeśli to konieczne, oczyszczenie rury, połączenie rury istniejącej i nowobudowanej  przy użyciu złączek, przeniesienie połączonego odcinka na dno wykopu i ułożenie, przysypanie ułożonych rur przesianą ziemią, ułożenie taśmy ostrzegawczej w połowie głębokości wykopu, zasypanie rowu wraz z warstwowym zagęszczaniem, wyrównanie terenu i wywiezienie nadmiaru ziemi, zaciągnięcie kabla światłowodowego od szafki rozdzielczej / mufy do budynku , wyłożenie kabla w studni, uszczelnienie kanału ustaloną metodą oraz założenie oznaczeń Operatora na kabel, usunięcie odpadów, zbędnych materiałów, sprzętu itp. i ich utylizacja na podstawie wytycznych inwestora, odtwarzanie nawierzchni, układanie listew / rurek (do 2mb), montaż 1 skrzynki abonenckiej, 1 przewiert do budynku, spawanie kabla światłowodowego po obydwu stronach, dokonanie pomiaru mocy sygnału optycznego u Abonenta, sporządzenie protokołu odbioru z Dysponentem Nieruchomości, wykonanie dokumentacji powykonawczej (typ i długość zużytego kabla, wynik pomiaru mocy / tłumienności w sieci PON u Abonenta)</t>
  </si>
  <si>
    <t xml:space="preserve">Uzbrojenie szafki telekomunikacyjnej/słupka optycznego </t>
  </si>
  <si>
    <t>Pobranie materiałów od inwestora, umocowanie elementów wyposażenia w słupku/szafe, wprowadzenie i rozszycie kabli, ułożenie zapasów kabli i włókien, montaż adapterów sc simplex, montaż kaset spawów oraz pigtaili</t>
  </si>
  <si>
    <t>Przygotowanie kabli oraz włókien, wykonanie spawów, ocena jakości spawu - pomiar sprawdzający (spawarką), zabezpieczenie spawu osłonką termokurczliwą, ułożenie spoin i zapasów włókien w kasetach, wprowadzenie włókien do tub, zamknięcie mufy, przełącznicy. Pozycja zawiera wszystkie niezbędne materiały. Wykonawca wykonuje spawanie z wykorzystaniem własnej spawarki światłowodowej.</t>
  </si>
  <si>
    <t>Zaciąganie mikrokabla do mikrokanalizacji światłowodowej metodą mechaniczną</t>
  </si>
  <si>
    <t>Szacowana ilośc w roku</t>
  </si>
  <si>
    <t>Szacowana wartośc na rok</t>
  </si>
  <si>
    <t>Szacowana wratośc na rok</t>
  </si>
  <si>
    <t>SUMA</t>
  </si>
  <si>
    <t>Netto</t>
  </si>
  <si>
    <t>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</si>
</sst>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&quot; szt.&quot;"/>
    <numFmt numFmtId="165" formatCode="#&quot; mb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5" tint="0.39997558519241921"/>
      </top>
      <bottom style="thin">
        <color theme="4" tint="0.39997558519241921"/>
      </bottom>
      <diagonal/>
    </border>
    <border>
      <left style="thin">
        <color theme="5" tint="0.39997558519241921"/>
      </left>
      <right/>
      <top/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  <border>
      <left style="thin">
        <color theme="4" tint="0.39997558519241921"/>
      </left>
      <right/>
      <top style="thin">
        <color theme="5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Fill="1" applyAlignment="1">
      <alignment wrapText="1"/>
    </xf>
    <xf numFmtId="0" fontId="0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4" fontId="0" fillId="0" borderId="0" xfId="1" applyFont="1" applyAlignment="1">
      <alignment vertical="top"/>
    </xf>
    <xf numFmtId="44" fontId="0" fillId="0" borderId="2" xfId="1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/>
    </xf>
    <xf numFmtId="164" fontId="0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horizontal="center" vertical="top"/>
    </xf>
    <xf numFmtId="44" fontId="0" fillId="0" borderId="2" xfId="1" applyFont="1" applyFill="1" applyBorder="1" applyAlignment="1">
      <alignment horizontal="center" vertical="top"/>
    </xf>
    <xf numFmtId="44" fontId="0" fillId="0" borderId="2" xfId="1" applyFont="1" applyBorder="1" applyAlignment="1">
      <alignment horizontal="center" vertical="top"/>
    </xf>
    <xf numFmtId="0" fontId="0" fillId="0" borderId="2" xfId="0" applyFont="1" applyFill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0" fillId="0" borderId="0" xfId="0" applyBorder="1"/>
    <xf numFmtId="164" fontId="5" fillId="0" borderId="0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5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44" fontId="5" fillId="0" borderId="5" xfId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0" fontId="8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44" fontId="0" fillId="0" borderId="2" xfId="1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horizontal="center" vertical="top"/>
    </xf>
    <xf numFmtId="44" fontId="0" fillId="0" borderId="3" xfId="1" applyNumberFormat="1" applyFont="1" applyFill="1" applyBorder="1" applyAlignment="1">
      <alignment vertical="top"/>
    </xf>
    <xf numFmtId="0" fontId="5" fillId="0" borderId="11" xfId="0" applyFont="1" applyFill="1" applyBorder="1" applyAlignment="1">
      <alignment horizontal="center" vertical="top" wrapText="1"/>
    </xf>
    <xf numFmtId="44" fontId="5" fillId="0" borderId="5" xfId="1" applyNumberFormat="1" applyFont="1" applyFill="1" applyBorder="1" applyAlignment="1">
      <alignment vertical="top" wrapText="1"/>
    </xf>
    <xf numFmtId="164" fontId="5" fillId="0" borderId="10" xfId="0" applyNumberFormat="1" applyFont="1" applyFill="1" applyBorder="1" applyAlignment="1">
      <alignment horizontal="center" vertical="top"/>
    </xf>
    <xf numFmtId="44" fontId="5" fillId="0" borderId="10" xfId="1" applyNumberFormat="1" applyFont="1" applyFill="1" applyBorder="1" applyAlignment="1">
      <alignment vertical="top"/>
    </xf>
    <xf numFmtId="0" fontId="9" fillId="0" borderId="5" xfId="0" applyFont="1" applyFill="1" applyBorder="1" applyAlignment="1">
      <alignment vertical="top" wrapText="1"/>
    </xf>
    <xf numFmtId="165" fontId="5" fillId="0" borderId="10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 vertical="top"/>
    </xf>
    <xf numFmtId="0" fontId="0" fillId="0" borderId="12" xfId="0" applyFont="1" applyFill="1" applyBorder="1" applyAlignment="1">
      <alignment horizontal="center" vertical="top" wrapText="1"/>
    </xf>
    <xf numFmtId="0" fontId="0" fillId="0" borderId="12" xfId="0" applyFont="1" applyFill="1" applyBorder="1" applyAlignment="1">
      <alignment vertical="top" wrapText="1"/>
    </xf>
    <xf numFmtId="0" fontId="0" fillId="0" borderId="0" xfId="0" applyNumberFormat="1" applyFont="1" applyFill="1" applyBorder="1" applyAlignment="1">
      <alignment vertical="top" wrapText="1"/>
    </xf>
    <xf numFmtId="44" fontId="0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164" fontId="3" fillId="0" borderId="10" xfId="0" applyNumberFormat="1" applyFont="1" applyFill="1" applyBorder="1" applyAlignment="1">
      <alignment horizontal="center" vertical="top"/>
    </xf>
    <xf numFmtId="165" fontId="3" fillId="0" borderId="10" xfId="0" applyNumberFormat="1" applyFont="1" applyFill="1" applyBorder="1" applyAlignment="1">
      <alignment horizontal="center" vertical="top"/>
    </xf>
    <xf numFmtId="44" fontId="0" fillId="0" borderId="13" xfId="0" applyNumberFormat="1" applyFont="1" applyFill="1" applyBorder="1" applyAlignment="1">
      <alignment vertical="top"/>
    </xf>
    <xf numFmtId="0" fontId="0" fillId="0" borderId="13" xfId="0" applyBorder="1"/>
    <xf numFmtId="0" fontId="0" fillId="0" borderId="14" xfId="0" applyFont="1" applyFill="1" applyBorder="1" applyAlignment="1">
      <alignment horizontal="center" vertical="top"/>
    </xf>
    <xf numFmtId="0" fontId="1" fillId="0" borderId="14" xfId="0" applyFont="1" applyBorder="1" applyAlignment="1">
      <alignment horizontal="center"/>
    </xf>
    <xf numFmtId="0" fontId="0" fillId="0" borderId="15" xfId="0" applyFont="1" applyFill="1" applyBorder="1" applyAlignment="1">
      <alignment horizontal="center" vertical="top"/>
    </xf>
    <xf numFmtId="0" fontId="0" fillId="0" borderId="16" xfId="0" applyBorder="1"/>
    <xf numFmtId="0" fontId="0" fillId="0" borderId="7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0" fillId="0" borderId="16" xfId="0" applyFill="1" applyBorder="1"/>
    <xf numFmtId="0" fontId="1" fillId="0" borderId="14" xfId="0" applyFont="1" applyFill="1" applyBorder="1" applyAlignment="1">
      <alignment horizontal="center"/>
    </xf>
    <xf numFmtId="0" fontId="0" fillId="0" borderId="13" xfId="0" applyFill="1" applyBorder="1"/>
    <xf numFmtId="0" fontId="0" fillId="0" borderId="11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vertical="top" wrapText="1"/>
    </xf>
    <xf numFmtId="44" fontId="0" fillId="0" borderId="5" xfId="1" applyNumberFormat="1" applyFont="1" applyFill="1" applyBorder="1" applyAlignment="1">
      <alignment vertical="top" wrapText="1"/>
    </xf>
    <xf numFmtId="164" fontId="0" fillId="0" borderId="10" xfId="0" applyNumberFormat="1" applyFont="1" applyFill="1" applyBorder="1" applyAlignment="1">
      <alignment horizontal="center" vertical="top"/>
    </xf>
    <xf numFmtId="44" fontId="0" fillId="0" borderId="10" xfId="1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44" fontId="0" fillId="0" borderId="3" xfId="1" applyFont="1" applyFill="1" applyBorder="1" applyAlignment="1">
      <alignment vertical="top"/>
    </xf>
    <xf numFmtId="0" fontId="5" fillId="0" borderId="12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 vertical="top"/>
    </xf>
    <xf numFmtId="44" fontId="5" fillId="0" borderId="13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</cellXfs>
  <cellStyles count="2">
    <cellStyle name="Normalny" xfId="0" builtinId="0"/>
    <cellStyle name="Walutowy" xfId="1" builtinId="4"/>
  </cellStyles>
  <dxfs count="5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theme="5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5" tint="0.39997558519241921"/>
        </top>
        <bottom style="thin">
          <color theme="4" tint="0.39997558519241921"/>
        </bottom>
      </border>
    </dxf>
    <dxf>
      <border outline="0">
        <right style="thin">
          <color rgb="FFF4B084"/>
        </right>
        <top style="thin">
          <color rgb="FFF4B084"/>
        </top>
      </border>
    </dxf>
    <dxf>
      <fill>
        <patternFill patternType="none">
          <fgColor rgb="FF000000"/>
          <bgColor auto="1"/>
        </patternFill>
      </fill>
    </dxf>
    <dxf>
      <border outline="0">
        <bottom style="thin">
          <color rgb="FFF4B08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5" tint="0.39997558519241921"/>
        </top>
        <bottom style="thin">
          <color theme="4" tint="0.39997558519241921"/>
        </bottom>
      </border>
    </dxf>
    <dxf>
      <border outline="0">
        <right style="thin">
          <color rgb="FFF4B084"/>
        </right>
        <top style="thin">
          <color rgb="FFF4B084"/>
        </top>
      </border>
    </dxf>
    <dxf>
      <fill>
        <patternFill patternType="none">
          <fgColor rgb="FF000000"/>
          <bgColor auto="1"/>
        </patternFill>
      </fill>
    </dxf>
    <dxf>
      <border outline="0">
        <bottom style="thin">
          <color rgb="FFF4B08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&quot; szt.&quot;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5" tint="0.39997558519241921"/>
        </top>
        <bottom style="thin">
          <color theme="4" tint="0.39997558519241921"/>
        </bottom>
      </border>
    </dxf>
    <dxf>
      <border outline="0">
        <right style="thin">
          <color theme="5" tint="0.39997558519241921"/>
        </right>
        <top style="thin">
          <color theme="5" tint="0.39997558519241921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5" name="Tabela5" displayName="Tabela5" ref="B2:H5" totalsRowShown="0" headerRowDxfId="57" dataDxfId="55" headerRowBorderDxfId="56" tableBorderDxfId="54">
  <autoFilter ref="B2:H5"/>
  <tableColumns count="7">
    <tableColumn id="1" name="Pozycja" dataDxfId="53"/>
    <tableColumn id="2" name="Prace" dataDxfId="52"/>
    <tableColumn id="3" name="cena jedn." dataDxfId="51" dataCellStyle="Walutowy"/>
    <tableColumn id="4" name="Ilość mb/szt." dataDxfId="50"/>
    <tableColumn id="7" name="Szacowana ilośc w roku" dataDxfId="49"/>
    <tableColumn id="5" name="Szacowana wartośc na rok" dataDxfId="48" dataCellStyle="Walutowy">
      <calculatedColumnFormula>D3*E3</calculatedColumnFormula>
    </tableColumn>
    <tableColumn id="6" name="Uwagi" dataDxfId="47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4" name="Tabela25" displayName="Tabela25" ref="B3:H20" totalsRowShown="0" headerRowDxfId="46">
  <autoFilter ref="B3:H20"/>
  <tableColumns count="7">
    <tableColumn id="6" name="Pozycja" dataDxfId="45"/>
    <tableColumn id="1" name="Prace" dataDxfId="44"/>
    <tableColumn id="2" name="cena jedn." totalsRowDxfId="43"/>
    <tableColumn id="3" name="Ilość mb/szt." dataDxfId="42" totalsRowDxfId="41"/>
    <tableColumn id="7" name="Szacowana ilośc w roku" dataDxfId="40" totalsRowDxfId="39"/>
    <tableColumn id="4" name="Szacowana wratośc na rok" dataDxfId="38" totalsRowDxfId="37" dataCellStyle="Walutowy">
      <calculatedColumnFormula>D4*E4</calculatedColumnFormula>
    </tableColumn>
    <tableColumn id="5" name="Uwagi" dataDxfId="36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2" name="Tabela53" displayName="Tabela53" ref="B2:H7" totalsRowCount="1" headerRowDxfId="35" dataDxfId="33" headerRowBorderDxfId="34" tableBorderDxfId="32">
  <autoFilter ref="B2:H6"/>
  <tableColumns count="7">
    <tableColumn id="1" name="Pozycja" dataDxfId="31" totalsRowDxfId="14"/>
    <tableColumn id="2" name="Prace" dataDxfId="30" totalsRowDxfId="13"/>
    <tableColumn id="3" name="cena jedn." dataDxfId="29" totalsRowDxfId="12" dataCellStyle="Walutowy"/>
    <tableColumn id="4" name="Ilość mb/szt." dataDxfId="28" totalsRowDxfId="11"/>
    <tableColumn id="8" name="Szacowana ilośc w roku" dataDxfId="27" totalsRowDxfId="10"/>
    <tableColumn id="5" name="Szacowana wratośc na rok" totalsRowFunction="sum" dataDxfId="26" totalsRowDxfId="9" dataCellStyle="Walutowy">
      <calculatedColumnFormula>D3*E3</calculatedColumnFormula>
    </tableColumn>
    <tableColumn id="6" name="Uwagi" dataDxfId="25" totalsRowDxfId="8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id="3" name="Tabela534" displayName="Tabela534" ref="B2:H9" totalsRowCount="1" headerRowDxfId="24" dataDxfId="22" headerRowBorderDxfId="23" tableBorderDxfId="21">
  <autoFilter ref="B2:H8"/>
  <tableColumns count="7">
    <tableColumn id="1" name="Pozycja" dataDxfId="20" totalsRowDxfId="6"/>
    <tableColumn id="2" name="Prace" dataDxfId="19" totalsRowDxfId="5"/>
    <tableColumn id="3" name="cena jedn." dataDxfId="18" totalsRowDxfId="4" dataCellStyle="Walutowy"/>
    <tableColumn id="4" name="Ilość mb/szt." totalsRowLabel="SUMA" dataDxfId="17" totalsRowDxfId="3"/>
    <tableColumn id="7" name="Szacowana ilośc w roku" totalsRowLabel="Netto" dataDxfId="16" totalsRowDxfId="2"/>
    <tableColumn id="5" name="Szacowana wratośc na rok" totalsRowFunction="sum" dataDxfId="7" totalsRowDxfId="1" dataCellStyle="Walutowy">
      <calculatedColumnFormula>D3*F3</calculatedColumnFormula>
    </tableColumn>
    <tableColumn id="6" name="Uwagi" dataDxfId="15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"/>
  <sheetViews>
    <sheetView zoomScale="90" zoomScaleNormal="90" workbookViewId="0">
      <selection activeCell="G3" sqref="G3"/>
    </sheetView>
  </sheetViews>
  <sheetFormatPr defaultRowHeight="14.35" x14ac:dyDescent="0.5"/>
  <cols>
    <col min="1" max="1" width="2.87890625" customWidth="1"/>
    <col min="2" max="2" width="11.703125" customWidth="1"/>
    <col min="3" max="3" width="53.29296875" customWidth="1"/>
    <col min="4" max="4" width="14" bestFit="1" customWidth="1"/>
    <col min="5" max="5" width="15.87890625" bestFit="1" customWidth="1"/>
    <col min="6" max="6" width="15.87890625" customWidth="1"/>
    <col min="7" max="7" width="16.41015625" customWidth="1"/>
    <col min="8" max="8" width="53.29296875" customWidth="1"/>
  </cols>
  <sheetData>
    <row r="1" spans="2:8" ht="15.75" customHeight="1" x14ac:dyDescent="0.5"/>
    <row r="2" spans="2:8" ht="28.7" x14ac:dyDescent="0.5">
      <c r="B2" s="27" t="s">
        <v>38</v>
      </c>
      <c r="C2" s="28" t="s">
        <v>26</v>
      </c>
      <c r="D2" s="28" t="s">
        <v>25</v>
      </c>
      <c r="E2" s="29" t="s">
        <v>29</v>
      </c>
      <c r="F2" s="29" t="s">
        <v>50</v>
      </c>
      <c r="G2" s="29" t="s">
        <v>51</v>
      </c>
      <c r="H2" s="28" t="s">
        <v>27</v>
      </c>
    </row>
    <row r="3" spans="2:8" ht="285.75" customHeight="1" x14ac:dyDescent="0.5">
      <c r="B3" s="30">
        <v>1</v>
      </c>
      <c r="C3" s="4" t="s">
        <v>42</v>
      </c>
      <c r="D3" s="31"/>
      <c r="E3" s="32">
        <v>1</v>
      </c>
      <c r="F3" s="32">
        <v>200</v>
      </c>
      <c r="G3" s="68">
        <f>Tabela5[[#This Row],[cena jedn.]]*Tabela5[[#This Row],[Szacowana ilośc w roku]]</f>
        <v>0</v>
      </c>
      <c r="H3" s="5" t="s">
        <v>45</v>
      </c>
    </row>
    <row r="4" spans="2:8" x14ac:dyDescent="0.5">
      <c r="B4" s="55"/>
      <c r="C4" s="4"/>
      <c r="D4" s="31"/>
      <c r="E4" s="32" t="s">
        <v>53</v>
      </c>
      <c r="F4" s="32" t="s">
        <v>54</v>
      </c>
      <c r="G4" s="33">
        <f>SUBTOTAL(109,Tabela534[Szacowana wratośc na rok])</f>
        <v>0</v>
      </c>
      <c r="H4" s="5"/>
    </row>
    <row r="5" spans="2:8" s="57" customFormat="1" x14ac:dyDescent="0.5">
      <c r="B5" s="61"/>
      <c r="C5" s="62"/>
      <c r="D5" s="63"/>
      <c r="E5" s="64"/>
      <c r="F5" s="64" t="s">
        <v>55</v>
      </c>
      <c r="G5" s="65">
        <f>D5*E5</f>
        <v>0</v>
      </c>
      <c r="H5" s="66"/>
    </row>
    <row r="6" spans="2:8" ht="43" x14ac:dyDescent="0.5">
      <c r="C6" s="1" t="s">
        <v>24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showGridLines="0" zoomScale="90" zoomScaleNormal="90" workbookViewId="0">
      <pane ySplit="3" topLeftCell="A16" activePane="bottomLeft" state="frozen"/>
      <selection pane="bottomLeft" activeCell="D18" sqref="D18"/>
    </sheetView>
  </sheetViews>
  <sheetFormatPr defaultRowHeight="14.35" x14ac:dyDescent="0.5"/>
  <cols>
    <col min="1" max="1" width="2.87890625" customWidth="1"/>
    <col min="2" max="2" width="11.703125" customWidth="1"/>
    <col min="3" max="3" width="53.29296875" customWidth="1"/>
    <col min="4" max="4" width="14" bestFit="1" customWidth="1"/>
    <col min="5" max="5" width="15.87890625" bestFit="1" customWidth="1"/>
    <col min="6" max="6" width="15.87890625" customWidth="1"/>
    <col min="7" max="7" width="14.703125" customWidth="1"/>
    <col min="8" max="8" width="53.29296875" customWidth="1"/>
  </cols>
  <sheetData>
    <row r="1" spans="2:8" ht="15.75" customHeight="1" x14ac:dyDescent="0.5">
      <c r="C1" s="67" t="s">
        <v>41</v>
      </c>
      <c r="D1" s="67"/>
      <c r="E1" s="67"/>
      <c r="F1" s="67"/>
      <c r="G1" s="67"/>
    </row>
    <row r="2" spans="2:8" ht="7.5" customHeight="1" x14ac:dyDescent="0.5"/>
    <row r="3" spans="2:8" ht="28.7" x14ac:dyDescent="0.5">
      <c r="B3" s="20" t="s">
        <v>38</v>
      </c>
      <c r="C3" s="14" t="s">
        <v>26</v>
      </c>
      <c r="D3" s="14" t="s">
        <v>25</v>
      </c>
      <c r="E3" s="15" t="s">
        <v>29</v>
      </c>
      <c r="F3" s="15" t="s">
        <v>50</v>
      </c>
      <c r="G3" s="15" t="s">
        <v>52</v>
      </c>
      <c r="H3" s="14" t="s">
        <v>27</v>
      </c>
    </row>
    <row r="4" spans="2:8" ht="143" x14ac:dyDescent="0.5">
      <c r="B4" s="21">
        <v>1</v>
      </c>
      <c r="C4" s="4" t="s">
        <v>43</v>
      </c>
      <c r="D4" s="7"/>
      <c r="E4" s="10">
        <v>1</v>
      </c>
      <c r="F4" s="10">
        <v>15000</v>
      </c>
      <c r="G4" s="6">
        <f>Tabela25[[#This Row],[cena jedn.]]*Tabela25[[#This Row],[Ilość mb/szt.]]*Tabela25[[#This Row],[Szacowana ilośc w roku]]</f>
        <v>0</v>
      </c>
      <c r="H4" s="5" t="s">
        <v>31</v>
      </c>
    </row>
    <row r="5" spans="2:8" ht="52" x14ac:dyDescent="0.5">
      <c r="B5" s="22">
        <v>2</v>
      </c>
      <c r="C5" s="4" t="s">
        <v>35</v>
      </c>
      <c r="D5" s="7"/>
      <c r="E5" s="10">
        <v>1</v>
      </c>
      <c r="F5" s="10">
        <v>15000</v>
      </c>
      <c r="G5" s="6">
        <f>Tabela25[[#This Row],[cena jedn.]]*Tabela25[[#This Row],[Ilość mb/szt.]]*Tabela25[[#This Row],[Szacowana ilośc w roku]]</f>
        <v>0</v>
      </c>
      <c r="H5" s="5" t="s">
        <v>44</v>
      </c>
    </row>
    <row r="6" spans="2:8" ht="52" x14ac:dyDescent="0.5">
      <c r="B6" s="22">
        <v>3</v>
      </c>
      <c r="C6" s="16" t="s">
        <v>36</v>
      </c>
      <c r="D6" s="7"/>
      <c r="E6" s="10">
        <v>1</v>
      </c>
      <c r="F6" s="10">
        <v>1000</v>
      </c>
      <c r="G6" s="6">
        <f>Tabela25[[#This Row],[cena jedn.]]*Tabela25[[#This Row],[Ilość mb/szt.]]*Tabela25[[#This Row],[Szacowana ilośc w roku]]</f>
        <v>0</v>
      </c>
      <c r="H6" s="5" t="s">
        <v>44</v>
      </c>
    </row>
    <row r="7" spans="2:8" ht="52" x14ac:dyDescent="0.5">
      <c r="B7" s="22">
        <v>4</v>
      </c>
      <c r="C7" s="4" t="s">
        <v>37</v>
      </c>
      <c r="D7" s="7"/>
      <c r="E7" s="10">
        <v>1</v>
      </c>
      <c r="F7" s="10">
        <v>15000</v>
      </c>
      <c r="G7" s="6">
        <f>Tabela25[[#This Row],[cena jedn.]]*Tabela25[[#This Row],[Ilość mb/szt.]]*Tabela25[[#This Row],[Szacowana ilośc w roku]]</f>
        <v>0</v>
      </c>
      <c r="H7" s="5" t="s">
        <v>44</v>
      </c>
    </row>
    <row r="8" spans="2:8" x14ac:dyDescent="0.5">
      <c r="B8" s="22">
        <v>5</v>
      </c>
      <c r="C8" s="4" t="s">
        <v>13</v>
      </c>
      <c r="D8" s="7"/>
      <c r="E8" s="10">
        <v>1</v>
      </c>
      <c r="F8" s="10">
        <v>200</v>
      </c>
      <c r="G8" s="6">
        <f>Tabela25[[#This Row],[cena jedn.]]*Tabela25[[#This Row],[Ilość mb/szt.]]*Tabela25[[#This Row],[Szacowana ilośc w roku]]</f>
        <v>0</v>
      </c>
      <c r="H8" s="5" t="s">
        <v>28</v>
      </c>
    </row>
    <row r="9" spans="2:8" x14ac:dyDescent="0.5">
      <c r="B9" s="22">
        <v>6</v>
      </c>
      <c r="C9" s="4" t="s">
        <v>14</v>
      </c>
      <c r="D9" s="7"/>
      <c r="E9" s="10">
        <v>1</v>
      </c>
      <c r="F9" s="10">
        <v>400</v>
      </c>
      <c r="G9" s="6">
        <f>Tabela25[[#This Row],[cena jedn.]]*Tabela25[[#This Row],[Ilość mb/szt.]]*Tabela25[[#This Row],[Szacowana ilośc w roku]]</f>
        <v>0</v>
      </c>
      <c r="H9" s="5" t="s">
        <v>28</v>
      </c>
    </row>
    <row r="10" spans="2:8" x14ac:dyDescent="0.5">
      <c r="B10" s="22">
        <v>7</v>
      </c>
      <c r="C10" s="4" t="s">
        <v>15</v>
      </c>
      <c r="D10" s="7"/>
      <c r="E10" s="10">
        <v>1</v>
      </c>
      <c r="F10" s="10">
        <v>400</v>
      </c>
      <c r="G10" s="6">
        <f>Tabela25[[#This Row],[cena jedn.]]*Tabela25[[#This Row],[Ilość mb/szt.]]*Tabela25[[#This Row],[Szacowana ilośc w roku]]</f>
        <v>0</v>
      </c>
      <c r="H10" s="5" t="s">
        <v>28</v>
      </c>
    </row>
    <row r="11" spans="2:8" ht="78" x14ac:dyDescent="0.5">
      <c r="B11" s="22">
        <v>8</v>
      </c>
      <c r="C11" s="8" t="s">
        <v>18</v>
      </c>
      <c r="D11" s="11"/>
      <c r="E11" s="9">
        <v>1</v>
      </c>
      <c r="F11" s="9">
        <v>44</v>
      </c>
      <c r="G11" s="6">
        <f>Tabela25[[#This Row],[cena jedn.]]*Tabela25[[#This Row],[Ilość mb/szt.]]*Tabela25[[#This Row],[Szacowana ilośc w roku]]</f>
        <v>0</v>
      </c>
      <c r="H11" s="5" t="s">
        <v>30</v>
      </c>
    </row>
    <row r="12" spans="2:8" ht="130" x14ac:dyDescent="0.5">
      <c r="B12" s="22">
        <v>9</v>
      </c>
      <c r="C12" s="2" t="s">
        <v>22</v>
      </c>
      <c r="D12" s="12"/>
      <c r="E12" s="9">
        <v>1</v>
      </c>
      <c r="F12" s="9">
        <v>750</v>
      </c>
      <c r="G12" s="6">
        <f>Tabela25[[#This Row],[cena jedn.]]*Tabela25[[#This Row],[Ilość mb/szt.]]*Tabela25[[#This Row],[Szacowana ilośc w roku]]</f>
        <v>0</v>
      </c>
      <c r="H12" s="3" t="s">
        <v>32</v>
      </c>
    </row>
    <row r="13" spans="2:8" ht="130" x14ac:dyDescent="0.5">
      <c r="B13" s="22">
        <v>10</v>
      </c>
      <c r="C13" s="4" t="s">
        <v>3</v>
      </c>
      <c r="E13" s="9">
        <v>1</v>
      </c>
      <c r="F13" s="9">
        <v>10</v>
      </c>
      <c r="G13" s="6">
        <f>Tabela25[[#This Row],[cena jedn.]]*Tabela25[[#This Row],[Ilość mb/szt.]]*Tabela25[[#This Row],[Szacowana ilośc w roku]]</f>
        <v>0</v>
      </c>
      <c r="H13" s="5" t="s">
        <v>33</v>
      </c>
    </row>
    <row r="14" spans="2:8" x14ac:dyDescent="0.5">
      <c r="B14" s="22">
        <v>11</v>
      </c>
      <c r="C14" s="4" t="s">
        <v>4</v>
      </c>
      <c r="E14" s="9">
        <v>1</v>
      </c>
      <c r="F14" s="9">
        <v>190</v>
      </c>
      <c r="G14" s="6">
        <f>Tabela25[[#This Row],[cena jedn.]]*Tabela25[[#This Row],[Ilość mb/szt.]]*Tabela25[[#This Row],[Szacowana ilośc w roku]]</f>
        <v>0</v>
      </c>
      <c r="H14" s="13" t="s">
        <v>8</v>
      </c>
    </row>
    <row r="15" spans="2:8" x14ac:dyDescent="0.5">
      <c r="B15" s="22">
        <v>13</v>
      </c>
      <c r="C15" s="4" t="s">
        <v>5</v>
      </c>
      <c r="E15" s="9">
        <v>1</v>
      </c>
      <c r="F15" s="9">
        <v>5</v>
      </c>
      <c r="G15" s="6">
        <f>Tabela25[[#This Row],[cena jedn.]]*Tabela25[[#This Row],[Ilość mb/szt.]]*Tabela25[[#This Row],[Szacowana ilośc w roku]]</f>
        <v>0</v>
      </c>
      <c r="H15" s="13" t="s">
        <v>8</v>
      </c>
    </row>
    <row r="16" spans="2:8" ht="43" x14ac:dyDescent="0.5">
      <c r="B16" s="23">
        <v>14</v>
      </c>
      <c r="C16" s="24" t="s">
        <v>6</v>
      </c>
      <c r="D16" s="25"/>
      <c r="E16" s="9">
        <v>1</v>
      </c>
      <c r="F16" s="9">
        <v>195</v>
      </c>
      <c r="G16" s="6">
        <f>Tabela25[[#This Row],[cena jedn.]]*Tabela25[[#This Row],[Ilość mb/szt.]]*Tabela25[[#This Row],[Szacowana ilośc w roku]]</f>
        <v>0</v>
      </c>
      <c r="H16" s="24" t="s">
        <v>34</v>
      </c>
    </row>
    <row r="17" spans="2:8" ht="43" x14ac:dyDescent="0.5">
      <c r="B17" s="23">
        <v>15</v>
      </c>
      <c r="C17" s="17" t="s">
        <v>0</v>
      </c>
      <c r="D17" s="18"/>
      <c r="E17" s="19">
        <v>1</v>
      </c>
      <c r="F17" s="40">
        <v>40</v>
      </c>
      <c r="G17" s="6">
        <f>Tabela25[[#This Row],[cena jedn.]]*Tabela25[[#This Row],[Ilość mb/szt.]]*Tabela25[[#This Row],[Szacowana ilośc w roku]]</f>
        <v>0</v>
      </c>
      <c r="H17" s="26" t="s">
        <v>39</v>
      </c>
    </row>
    <row r="18" spans="2:8" ht="114.7" x14ac:dyDescent="0.5">
      <c r="B18" s="23">
        <v>16</v>
      </c>
      <c r="C18" s="17" t="s">
        <v>20</v>
      </c>
      <c r="D18" s="18"/>
      <c r="E18" s="10">
        <v>1</v>
      </c>
      <c r="F18" s="10">
        <v>25000</v>
      </c>
      <c r="G18" s="6">
        <f>Tabela25[[#This Row],[cena jedn.]]*Tabela25[[#This Row],[Ilość mb/szt.]]*Tabela25[[#This Row],[Szacowana ilośc w roku]]</f>
        <v>0</v>
      </c>
      <c r="H18" s="26" t="s">
        <v>40</v>
      </c>
    </row>
    <row r="19" spans="2:8" x14ac:dyDescent="0.5">
      <c r="B19" s="56"/>
      <c r="C19" s="4"/>
      <c r="E19" s="53" t="s">
        <v>53</v>
      </c>
      <c r="F19" s="51" t="s">
        <v>54</v>
      </c>
      <c r="G19" s="49">
        <f>SUBTOTAL(109,Tabela534[Szacowana wratośc na rok])</f>
        <v>0</v>
      </c>
      <c r="H19" s="13"/>
    </row>
    <row r="20" spans="2:8" x14ac:dyDescent="0.5">
      <c r="B20" s="56"/>
      <c r="C20" s="4"/>
      <c r="D20" s="57"/>
      <c r="E20" s="58"/>
      <c r="F20" s="59" t="s">
        <v>55</v>
      </c>
      <c r="G20" s="60"/>
      <c r="H20" s="13"/>
    </row>
    <row r="21" spans="2:8" ht="43" x14ac:dyDescent="0.5">
      <c r="C21" s="1" t="s">
        <v>24</v>
      </c>
    </row>
  </sheetData>
  <mergeCells count="1">
    <mergeCell ref="C1:G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zoomScale="90" zoomScaleNormal="90" workbookViewId="0">
      <selection activeCell="D4" sqref="D4"/>
    </sheetView>
  </sheetViews>
  <sheetFormatPr defaultRowHeight="14.35" x14ac:dyDescent="0.5"/>
  <cols>
    <col min="1" max="1" width="2.87890625" customWidth="1"/>
    <col min="2" max="2" width="11.703125" bestFit="1" customWidth="1"/>
    <col min="3" max="3" width="53.29296875" customWidth="1"/>
    <col min="4" max="4" width="14" bestFit="1" customWidth="1"/>
    <col min="5" max="5" width="15.87890625" bestFit="1" customWidth="1"/>
    <col min="6" max="6" width="15.87890625" customWidth="1"/>
    <col min="7" max="7" width="12" bestFit="1" customWidth="1"/>
    <col min="8" max="8" width="53.29296875" customWidth="1"/>
  </cols>
  <sheetData>
    <row r="1" spans="2:8" ht="15.75" customHeight="1" x14ac:dyDescent="0.5"/>
    <row r="2" spans="2:8" ht="43" x14ac:dyDescent="0.5">
      <c r="B2" s="27" t="s">
        <v>38</v>
      </c>
      <c r="C2" s="28" t="s">
        <v>26</v>
      </c>
      <c r="D2" s="28" t="s">
        <v>25</v>
      </c>
      <c r="E2" s="29" t="s">
        <v>29</v>
      </c>
      <c r="F2" s="15" t="s">
        <v>50</v>
      </c>
      <c r="G2" s="15" t="s">
        <v>52</v>
      </c>
      <c r="H2" s="28" t="s">
        <v>27</v>
      </c>
    </row>
    <row r="3" spans="2:8" ht="78" x14ac:dyDescent="0.5">
      <c r="B3" s="30">
        <v>1</v>
      </c>
      <c r="C3" s="4" t="s">
        <v>7</v>
      </c>
      <c r="D3" s="31"/>
      <c r="E3" s="32">
        <v>1</v>
      </c>
      <c r="F3" s="32">
        <v>50</v>
      </c>
      <c r="G3" s="33">
        <f>D3*F3</f>
        <v>0</v>
      </c>
      <c r="H3" s="5" t="s">
        <v>9</v>
      </c>
    </row>
    <row r="4" spans="2:8" ht="243.75" customHeight="1" x14ac:dyDescent="0.5">
      <c r="B4" s="34">
        <v>2</v>
      </c>
      <c r="C4" s="17" t="s">
        <v>16</v>
      </c>
      <c r="D4" s="35"/>
      <c r="E4" s="36">
        <v>1</v>
      </c>
      <c r="F4" s="47">
        <v>500</v>
      </c>
      <c r="G4" s="37">
        <f>D4*F4</f>
        <v>0</v>
      </c>
      <c r="H4" s="38" t="s">
        <v>23</v>
      </c>
    </row>
    <row r="5" spans="2:8" x14ac:dyDescent="0.5">
      <c r="B5" s="55"/>
      <c r="C5" s="4"/>
      <c r="D5" s="31"/>
      <c r="E5" s="53" t="s">
        <v>53</v>
      </c>
      <c r="F5" s="51" t="s">
        <v>54</v>
      </c>
      <c r="G5" s="49">
        <f>SUBTOTAL(109,Tabela534[Szacowana wratośc na rok])</f>
        <v>0</v>
      </c>
      <c r="H5" s="5"/>
    </row>
    <row r="6" spans="2:8" x14ac:dyDescent="0.5">
      <c r="B6" s="55"/>
      <c r="C6" s="4"/>
      <c r="D6" s="31"/>
      <c r="E6" s="54"/>
      <c r="F6" s="52" t="s">
        <v>55</v>
      </c>
      <c r="G6" s="50"/>
      <c r="H6" s="5"/>
    </row>
    <row r="7" spans="2:8" x14ac:dyDescent="0.5">
      <c r="B7" s="42"/>
      <c r="C7" s="43"/>
      <c r="D7" s="44"/>
      <c r="E7" s="41"/>
      <c r="F7" s="41"/>
      <c r="G7" s="45">
        <f>SUBTOTAL(109,Tabela53[Szacowana wratośc na rok])</f>
        <v>0</v>
      </c>
      <c r="H7" s="4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tabSelected="1" zoomScale="90" zoomScaleNormal="90" workbookViewId="0">
      <selection activeCell="K6" sqref="K6"/>
    </sheetView>
  </sheetViews>
  <sheetFormatPr defaultRowHeight="14.35" x14ac:dyDescent="0.5"/>
  <cols>
    <col min="1" max="1" width="2.87890625" customWidth="1"/>
    <col min="2" max="2" width="11.703125" bestFit="1" customWidth="1"/>
    <col min="3" max="3" width="53.29296875" customWidth="1"/>
    <col min="4" max="4" width="14" bestFit="1" customWidth="1"/>
    <col min="5" max="5" width="15.87890625" bestFit="1" customWidth="1"/>
    <col min="6" max="6" width="15.87890625" customWidth="1"/>
    <col min="7" max="7" width="14.41015625" customWidth="1"/>
    <col min="8" max="8" width="53.29296875" customWidth="1"/>
  </cols>
  <sheetData>
    <row r="1" spans="2:8" ht="15.75" customHeight="1" x14ac:dyDescent="0.5"/>
    <row r="2" spans="2:8" ht="28.7" x14ac:dyDescent="0.5">
      <c r="B2" s="27" t="s">
        <v>38</v>
      </c>
      <c r="C2" s="28" t="s">
        <v>26</v>
      </c>
      <c r="D2" s="28" t="s">
        <v>25</v>
      </c>
      <c r="E2" s="29" t="s">
        <v>29</v>
      </c>
      <c r="F2" s="15" t="s">
        <v>50</v>
      </c>
      <c r="G2" s="15" t="s">
        <v>52</v>
      </c>
      <c r="H2" s="28" t="s">
        <v>27</v>
      </c>
    </row>
    <row r="3" spans="2:8" ht="52" x14ac:dyDescent="0.5">
      <c r="B3" s="30">
        <v>1</v>
      </c>
      <c r="C3" s="4" t="s">
        <v>10</v>
      </c>
      <c r="D3" s="31"/>
      <c r="E3" s="32">
        <v>1</v>
      </c>
      <c r="F3" s="32">
        <v>50</v>
      </c>
      <c r="G3" s="33">
        <f t="shared" ref="G3:G8" si="0">D3*F3</f>
        <v>0</v>
      </c>
      <c r="H3" s="5" t="s">
        <v>19</v>
      </c>
    </row>
    <row r="4" spans="2:8" ht="39" x14ac:dyDescent="0.5">
      <c r="B4" s="34">
        <v>2</v>
      </c>
      <c r="C4" s="17" t="s">
        <v>12</v>
      </c>
      <c r="D4" s="35"/>
      <c r="E4" s="36">
        <v>1</v>
      </c>
      <c r="F4" s="47">
        <v>30</v>
      </c>
      <c r="G4" s="33">
        <f t="shared" si="0"/>
        <v>0</v>
      </c>
      <c r="H4" s="38" t="s">
        <v>11</v>
      </c>
    </row>
    <row r="5" spans="2:8" ht="52" x14ac:dyDescent="0.5">
      <c r="B5" s="34">
        <v>3</v>
      </c>
      <c r="C5" s="17" t="s">
        <v>46</v>
      </c>
      <c r="D5" s="35"/>
      <c r="E5" s="36">
        <v>1</v>
      </c>
      <c r="F5" s="47">
        <v>44</v>
      </c>
      <c r="G5" s="33">
        <f t="shared" si="0"/>
        <v>0</v>
      </c>
      <c r="H5" s="38" t="s">
        <v>47</v>
      </c>
    </row>
    <row r="6" spans="2:8" ht="104" x14ac:dyDescent="0.5">
      <c r="B6" s="34">
        <v>4</v>
      </c>
      <c r="C6" s="17" t="s">
        <v>49</v>
      </c>
      <c r="D6" s="35"/>
      <c r="E6" s="39">
        <v>1</v>
      </c>
      <c r="F6" s="48">
        <v>35000</v>
      </c>
      <c r="G6" s="33">
        <f t="shared" si="0"/>
        <v>0</v>
      </c>
      <c r="H6" s="38" t="s">
        <v>21</v>
      </c>
    </row>
    <row r="7" spans="2:8" ht="78" x14ac:dyDescent="0.5">
      <c r="B7" s="34">
        <v>5</v>
      </c>
      <c r="C7" s="17" t="s">
        <v>1</v>
      </c>
      <c r="D7" s="35"/>
      <c r="E7" s="36">
        <v>1</v>
      </c>
      <c r="F7" s="47">
        <v>5000</v>
      </c>
      <c r="G7" s="33">
        <f t="shared" si="0"/>
        <v>0</v>
      </c>
      <c r="H7" s="38" t="s">
        <v>48</v>
      </c>
    </row>
    <row r="8" spans="2:8" ht="108.45" customHeight="1" x14ac:dyDescent="0.5">
      <c r="B8" s="34">
        <v>6</v>
      </c>
      <c r="C8" s="17" t="s">
        <v>2</v>
      </c>
      <c r="D8" s="35"/>
      <c r="E8" s="36">
        <v>1</v>
      </c>
      <c r="F8" s="47">
        <v>5000</v>
      </c>
      <c r="G8" s="33">
        <f t="shared" si="0"/>
        <v>0</v>
      </c>
      <c r="H8" s="38" t="s">
        <v>17</v>
      </c>
    </row>
    <row r="9" spans="2:8" x14ac:dyDescent="0.5">
      <c r="B9" s="69"/>
      <c r="C9" s="70"/>
      <c r="D9" s="71"/>
      <c r="E9" s="72" t="s">
        <v>53</v>
      </c>
      <c r="F9" s="73" t="s">
        <v>54</v>
      </c>
      <c r="G9" s="74">
        <f>SUBTOTAL(109,Tabela534[Szacowana wratośc na rok])</f>
        <v>0</v>
      </c>
      <c r="H9" s="75"/>
    </row>
    <row r="10" spans="2:8" x14ac:dyDescent="0.5">
      <c r="E10" s="54"/>
      <c r="F10" s="52" t="s">
        <v>55</v>
      </c>
      <c r="G10" s="5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Budowa przyłącza cz. I</vt:lpstr>
      <vt:lpstr>Budowa kanalizacji cz. II</vt:lpstr>
      <vt:lpstr>Inne budowlane cz. III</vt:lpstr>
      <vt:lpstr>Prace optyczne cz. IV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Cerbiński</dc:creator>
  <cp:lastModifiedBy>Tomasz Sosnowski</cp:lastModifiedBy>
  <dcterms:created xsi:type="dcterms:W3CDTF">2015-08-25T09:41:05Z</dcterms:created>
  <dcterms:modified xsi:type="dcterms:W3CDTF">2015-10-20T13:28:21Z</dcterms:modified>
</cp:coreProperties>
</file>